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1640"/>
  </bookViews>
  <sheets>
    <sheet name="Ценообразование" sheetId="3" r:id="rId1"/>
    <sheet name="Премии-выплаты" sheetId="1" r:id="rId2"/>
  </sheets>
  <calcPr calcId="125725"/>
</workbook>
</file>

<file path=xl/calcChain.xml><?xml version="1.0" encoding="utf-8"?>
<calcChain xmlns="http://schemas.openxmlformats.org/spreadsheetml/2006/main">
  <c r="C26" i="3"/>
  <c r="D22"/>
  <c r="D15"/>
  <c r="D23"/>
  <c r="C22"/>
  <c r="D7"/>
  <c r="D8" s="1"/>
  <c r="C15"/>
  <c r="C8"/>
  <c r="C27"/>
  <c r="C6"/>
  <c r="C7" s="1"/>
  <c r="D12"/>
  <c r="E3" i="1"/>
  <c r="E4"/>
  <c r="E5"/>
  <c r="E6"/>
  <c r="E7"/>
  <c r="E8"/>
  <c r="E9"/>
  <c r="E10"/>
  <c r="E2"/>
  <c r="D6" i="3" l="1"/>
  <c r="C23"/>
</calcChain>
</file>

<file path=xl/sharedStrings.xml><?xml version="1.0" encoding="utf-8"?>
<sst xmlns="http://schemas.openxmlformats.org/spreadsheetml/2006/main" count="43" uniqueCount="41">
  <si>
    <t>Год</t>
  </si>
  <si>
    <t>Выплаты</t>
  </si>
  <si>
    <t>Премии (тыс руб)</t>
  </si>
  <si>
    <t>Выплаты (тыс руб)</t>
  </si>
  <si>
    <t>Коэффициент выплат</t>
  </si>
  <si>
    <t>53.42%</t>
  </si>
  <si>
    <t>40.69%</t>
  </si>
  <si>
    <t>97.50%</t>
  </si>
  <si>
    <t>73.74%</t>
  </si>
  <si>
    <t>44.03%</t>
  </si>
  <si>
    <t>26.16%</t>
  </si>
  <si>
    <t>24.58%</t>
  </si>
  <si>
    <t>47.17%</t>
  </si>
  <si>
    <t>32.28%</t>
  </si>
  <si>
    <t>Премии - выплаты (тыс руб)</t>
  </si>
  <si>
    <t xml:space="preserve">Кол-во полисов в год </t>
  </si>
  <si>
    <t>Кол-во агентов</t>
  </si>
  <si>
    <t>Премии</t>
  </si>
  <si>
    <t>Кол-во полисов на агента в мес</t>
  </si>
  <si>
    <t>Кол-во полисов на агента в год</t>
  </si>
  <si>
    <t>1 полис</t>
  </si>
  <si>
    <t>Данные заказчика</t>
  </si>
  <si>
    <t>выручка в год</t>
  </si>
  <si>
    <t>1 агент=уст-во в мес</t>
  </si>
  <si>
    <t>выручка в мес</t>
  </si>
  <si>
    <t>Прогноз ценообразования для MyTask по 2 моделям</t>
  </si>
  <si>
    <t>Кол-во полисов на агента в день</t>
  </si>
  <si>
    <t>Проверено в инете</t>
  </si>
  <si>
    <t>брокеры или агенты (штатные, нештатные)?</t>
  </si>
  <si>
    <t>все виды страхования</t>
  </si>
  <si>
    <t>каско</t>
  </si>
  <si>
    <t>похоже на правду</t>
  </si>
  <si>
    <t>http://www.asn-news.ru/news/38550</t>
  </si>
  <si>
    <t xml:space="preserve">http://www.insur-info.ru/orgsandcomps/23/analytics/ </t>
  </si>
  <si>
    <t>Подтверждение</t>
  </si>
  <si>
    <t>Премии-выплаты (вычислено)</t>
  </si>
  <si>
    <t>Средняя стоимость полиса (вычислено)</t>
  </si>
  <si>
    <t>не похоже на правду</t>
  </si>
  <si>
    <t>нештатный агент с 10л стажем - 2-4 полиса КАСКО в неделю, 30 полисов всего в неделю. Берем поменьше - 25</t>
  </si>
  <si>
    <t>полисы каско или все?</t>
  </si>
  <si>
    <t>цифры нужно уточнять у клиента</t>
  </si>
</sst>
</file>

<file path=xl/styles.xml><?xml version="1.0" encoding="utf-8"?>
<styleSheet xmlns="http://schemas.openxmlformats.org/spreadsheetml/2006/main">
  <numFmts count="3">
    <numFmt numFmtId="42" formatCode="_-* #,##0&quot;р.&quot;_-;\-* #,##0&quot;р.&quot;_-;_-* &quot;-&quot;&quot;р.&quot;_-;_-@_-"/>
    <numFmt numFmtId="164" formatCode="0.0"/>
    <numFmt numFmtId="165" formatCode="#,##0&quot;р.&quot;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.1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3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3" fillId="0" borderId="0" xfId="0" applyFont="1"/>
    <xf numFmtId="42" fontId="0" fillId="0" borderId="0" xfId="0" applyNumberFormat="1"/>
    <xf numFmtId="42" fontId="3" fillId="0" borderId="0" xfId="0" applyNumberFormat="1" applyFont="1"/>
    <xf numFmtId="0" fontId="2" fillId="0" borderId="0" xfId="0" applyFont="1"/>
    <xf numFmtId="3" fontId="0" fillId="2" borderId="0" xfId="0" applyNumberFormat="1" applyFill="1"/>
    <xf numFmtId="0" fontId="0" fillId="2" borderId="0" xfId="0" applyFill="1"/>
    <xf numFmtId="1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0" fillId="3" borderId="0" xfId="0" applyFill="1"/>
    <xf numFmtId="0" fontId="0" fillId="4" borderId="0" xfId="0" applyFill="1"/>
    <xf numFmtId="3" fontId="2" fillId="3" borderId="0" xfId="0" applyNumberFormat="1" applyFont="1" applyFill="1"/>
    <xf numFmtId="42" fontId="2" fillId="3" borderId="0" xfId="0" applyNumberFormat="1" applyFont="1" applyFill="1"/>
    <xf numFmtId="165" fontId="0" fillId="3" borderId="0" xfId="0" applyNumberFormat="1" applyFill="1"/>
    <xf numFmtId="42" fontId="3" fillId="0" borderId="0" xfId="0" applyNumberFormat="1" applyFont="1" applyFill="1"/>
    <xf numFmtId="3" fontId="5" fillId="0" borderId="0" xfId="2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/>
    </xf>
    <xf numFmtId="42" fontId="3" fillId="0" borderId="0" xfId="0" applyNumberFormat="1" applyFont="1" applyFill="1" applyAlignment="1">
      <alignment vertical="center"/>
    </xf>
    <xf numFmtId="0" fontId="2" fillId="3" borderId="0" xfId="0" applyFont="1" applyFill="1"/>
    <xf numFmtId="1" fontId="2" fillId="3" borderId="0" xfId="0" applyNumberFormat="1" applyFont="1" applyFill="1"/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42" fontId="5" fillId="0" borderId="0" xfId="2" applyNumberFormat="1" applyFont="1" applyFill="1" applyAlignment="1" applyProtection="1">
      <alignment vertical="center" wrapText="1"/>
    </xf>
    <xf numFmtId="42" fontId="1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5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E10" totalsRowShown="0" headerRowDxfId="4">
  <autoFilter ref="A1:E10"/>
  <tableColumns count="5">
    <tableColumn id="1" name="Год"/>
    <tableColumn id="2" name="Премии (тыс руб)" dataDxfId="3"/>
    <tableColumn id="3" name="Выплаты (тыс руб)" dataDxfId="2"/>
    <tableColumn id="4" name="Коэффициент выплат" dataDxfId="1" dataCellStyle="Процентный"/>
    <tableColumn id="5" name="Премии - выплаты (тыс руб)" dataDxfId="0">
      <calculatedColumnFormula>B2-C2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sur-info.ru/orgsandcomps/23/analytics/" TargetMode="External"/><Relationship Id="rId1" Type="http://schemas.openxmlformats.org/officeDocument/2006/relationships/hyperlink" Target="http://www.asn-news.ru/news/3855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7"/>
  <sheetViews>
    <sheetView tabSelected="1" zoomScale="120" zoomScaleNormal="120" workbookViewId="0">
      <selection activeCell="G20" sqref="G20"/>
    </sheetView>
  </sheetViews>
  <sheetFormatPr defaultRowHeight="15"/>
  <cols>
    <col min="1" max="1" width="5.42578125" bestFit="1" customWidth="1"/>
    <col min="2" max="2" width="30.140625" bestFit="1" customWidth="1"/>
    <col min="3" max="3" width="17.85546875" bestFit="1" customWidth="1"/>
    <col min="4" max="4" width="18.7109375" style="17" bestFit="1" customWidth="1"/>
    <col min="5" max="5" width="39.28515625" customWidth="1"/>
    <col min="6" max="6" width="4.42578125" customWidth="1"/>
    <col min="7" max="7" width="5.140625" customWidth="1"/>
    <col min="8" max="8" width="15.140625" customWidth="1"/>
  </cols>
  <sheetData>
    <row r="2" spans="1:8">
      <c r="C2" s="8" t="s">
        <v>21</v>
      </c>
      <c r="D2" s="16" t="s">
        <v>27</v>
      </c>
      <c r="E2" s="12" t="s">
        <v>34</v>
      </c>
      <c r="F2" s="8"/>
    </row>
    <row r="3" spans="1:8">
      <c r="E3" s="14"/>
    </row>
    <row r="4" spans="1:8" ht="15" customHeight="1">
      <c r="B4" t="s">
        <v>15</v>
      </c>
      <c r="C4" s="9">
        <v>1000000</v>
      </c>
      <c r="D4" s="20">
        <v>190000</v>
      </c>
      <c r="E4" s="24" t="s">
        <v>32</v>
      </c>
      <c r="H4" s="10" t="s">
        <v>39</v>
      </c>
    </row>
    <row r="5" spans="1:8" ht="30">
      <c r="B5" t="s">
        <v>16</v>
      </c>
      <c r="C5" s="10">
        <v>2500</v>
      </c>
      <c r="E5" s="31" t="s">
        <v>28</v>
      </c>
    </row>
    <row r="6" spans="1:8">
      <c r="B6" t="s">
        <v>19</v>
      </c>
      <c r="C6">
        <f>C4/C5</f>
        <v>400</v>
      </c>
      <c r="D6" s="27">
        <f>D7*12</f>
        <v>1200</v>
      </c>
      <c r="E6" s="35" t="s">
        <v>38</v>
      </c>
    </row>
    <row r="7" spans="1:8">
      <c r="B7" t="s">
        <v>18</v>
      </c>
      <c r="C7" s="11">
        <f>C6/12</f>
        <v>33.333333333333336</v>
      </c>
      <c r="D7" s="28">
        <f>25*4</f>
        <v>100</v>
      </c>
      <c r="E7" s="35"/>
    </row>
    <row r="8" spans="1:8">
      <c r="B8" t="s">
        <v>26</v>
      </c>
      <c r="C8" s="4">
        <f>C7/20</f>
        <v>1.6666666666666667</v>
      </c>
      <c r="D8" s="28">
        <f>D7/20</f>
        <v>5</v>
      </c>
      <c r="E8" s="35"/>
    </row>
    <row r="9" spans="1:8">
      <c r="C9" s="8"/>
      <c r="D9" s="16"/>
      <c r="E9" s="25"/>
    </row>
    <row r="10" spans="1:8" ht="15" customHeight="1">
      <c r="B10" t="s">
        <v>17</v>
      </c>
      <c r="D10" s="21">
        <v>5040972000</v>
      </c>
      <c r="E10" s="32" t="s">
        <v>33</v>
      </c>
    </row>
    <row r="11" spans="1:8">
      <c r="B11" t="s">
        <v>1</v>
      </c>
      <c r="D11" s="21">
        <v>2692994000</v>
      </c>
      <c r="E11" s="33"/>
    </row>
    <row r="12" spans="1:8">
      <c r="B12" t="s">
        <v>35</v>
      </c>
      <c r="D12" s="22">
        <f>D10-D11</f>
        <v>2347978000</v>
      </c>
      <c r="E12" s="33"/>
    </row>
    <row r="13" spans="1:8">
      <c r="E13" s="15"/>
    </row>
    <row r="14" spans="1:8">
      <c r="E14" s="15"/>
    </row>
    <row r="15" spans="1:8">
      <c r="A15" s="5"/>
      <c r="B15" t="s">
        <v>36</v>
      </c>
      <c r="C15" s="23">
        <f>D10/C4</f>
        <v>5040.9719999999998</v>
      </c>
      <c r="D15" s="23">
        <f>D10/D4</f>
        <v>26531.431578947369</v>
      </c>
      <c r="F15" s="5"/>
    </row>
    <row r="16" spans="1:8">
      <c r="C16" s="5" t="s">
        <v>37</v>
      </c>
      <c r="D16" s="26" t="s">
        <v>31</v>
      </c>
      <c r="E16" s="14"/>
      <c r="F16" s="18"/>
      <c r="G16" t="s">
        <v>29</v>
      </c>
    </row>
    <row r="17" spans="2:7">
      <c r="F17" s="19"/>
      <c r="G17" t="s">
        <v>30</v>
      </c>
    </row>
    <row r="18" spans="2:7">
      <c r="F18" s="17"/>
    </row>
    <row r="19" spans="2:7">
      <c r="F19" s="10"/>
      <c r="G19" t="s">
        <v>40</v>
      </c>
    </row>
    <row r="20" spans="2:7">
      <c r="B20" s="13" t="s">
        <v>25</v>
      </c>
      <c r="C20" s="13"/>
      <c r="D20"/>
    </row>
    <row r="21" spans="2:7">
      <c r="B21" s="5" t="s">
        <v>20</v>
      </c>
      <c r="C21" s="7">
        <v>30</v>
      </c>
      <c r="D21" s="7">
        <v>30</v>
      </c>
      <c r="E21" s="34"/>
    </row>
    <row r="22" spans="2:7">
      <c r="B22" t="s">
        <v>24</v>
      </c>
      <c r="C22" s="6">
        <f>C21*C7*C5</f>
        <v>2500000.0000000005</v>
      </c>
      <c r="D22" s="30">
        <f>D21*D7*C5</f>
        <v>7500000</v>
      </c>
      <c r="E22" s="34"/>
    </row>
    <row r="23" spans="2:7">
      <c r="B23" t="s">
        <v>22</v>
      </c>
      <c r="C23" s="6">
        <f>C22*12</f>
        <v>30000000.000000007</v>
      </c>
      <c r="D23" s="30">
        <f>D22*12</f>
        <v>90000000</v>
      </c>
      <c r="E23" s="34"/>
    </row>
    <row r="24" spans="2:7">
      <c r="D24" s="29"/>
      <c r="E24" s="29"/>
    </row>
    <row r="25" spans="2:7">
      <c r="B25" s="5" t="s">
        <v>23</v>
      </c>
      <c r="C25" s="7">
        <v>750</v>
      </c>
      <c r="D25" s="7"/>
      <c r="E25" s="29"/>
    </row>
    <row r="26" spans="2:7">
      <c r="B26" t="s">
        <v>24</v>
      </c>
      <c r="C26" s="6">
        <f>C25*C5</f>
        <v>1875000</v>
      </c>
      <c r="D26" s="29"/>
      <c r="E26" s="29"/>
    </row>
    <row r="27" spans="2:7">
      <c r="B27" t="s">
        <v>22</v>
      </c>
      <c r="C27" s="6">
        <f>C26*12</f>
        <v>22500000</v>
      </c>
      <c r="D27" s="29"/>
      <c r="E27" s="29"/>
    </row>
  </sheetData>
  <mergeCells count="3">
    <mergeCell ref="E10:E12"/>
    <mergeCell ref="E21:E23"/>
    <mergeCell ref="E6:E8"/>
  </mergeCells>
  <hyperlinks>
    <hyperlink ref="E4" r:id="rId1"/>
    <hyperlink ref="E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35" sqref="B35"/>
    </sheetView>
  </sheetViews>
  <sheetFormatPr defaultRowHeight="15"/>
  <cols>
    <col min="2" max="2" width="10.7109375" customWidth="1"/>
    <col min="3" max="3" width="13.28515625" customWidth="1"/>
    <col min="4" max="4" width="14.42578125" customWidth="1"/>
    <col min="5" max="5" width="20.28515625" customWidth="1"/>
  </cols>
  <sheetData>
    <row r="1" spans="1:5" s="3" customFormat="1" ht="30">
      <c r="A1" s="3" t="s">
        <v>0</v>
      </c>
      <c r="B1" s="3" t="s">
        <v>2</v>
      </c>
      <c r="C1" s="3" t="s">
        <v>3</v>
      </c>
      <c r="D1" s="3" t="s">
        <v>4</v>
      </c>
      <c r="E1" s="3" t="s">
        <v>14</v>
      </c>
    </row>
    <row r="2" spans="1:5">
      <c r="A2">
        <v>2012</v>
      </c>
      <c r="B2" s="1">
        <v>5040972</v>
      </c>
      <c r="C2" s="1">
        <v>2692994</v>
      </c>
      <c r="D2" s="2" t="s">
        <v>5</v>
      </c>
      <c r="E2" s="1">
        <f>B2-C2</f>
        <v>2347978</v>
      </c>
    </row>
    <row r="3" spans="1:5">
      <c r="A3">
        <v>2011</v>
      </c>
      <c r="B3" s="1">
        <v>5337001</v>
      </c>
      <c r="C3" s="1">
        <v>2171726</v>
      </c>
      <c r="D3" s="2" t="s">
        <v>6</v>
      </c>
      <c r="E3" s="1">
        <f t="shared" ref="E3:E10" si="0">B3-C3</f>
        <v>3165275</v>
      </c>
    </row>
    <row r="4" spans="1:5">
      <c r="A4">
        <v>2010</v>
      </c>
      <c r="B4" s="1">
        <v>3053371</v>
      </c>
      <c r="C4" s="1">
        <v>2976991</v>
      </c>
      <c r="D4" s="2" t="s">
        <v>7</v>
      </c>
      <c r="E4" s="1">
        <f t="shared" si="0"/>
        <v>76380</v>
      </c>
    </row>
    <row r="5" spans="1:5">
      <c r="A5">
        <v>2009</v>
      </c>
      <c r="B5" s="1">
        <v>5118267</v>
      </c>
      <c r="C5" s="1">
        <v>3774001</v>
      </c>
      <c r="D5" s="2" t="s">
        <v>8</v>
      </c>
      <c r="E5" s="1">
        <f t="shared" si="0"/>
        <v>1344266</v>
      </c>
    </row>
    <row r="6" spans="1:5">
      <c r="A6">
        <v>2008</v>
      </c>
      <c r="B6" s="1">
        <v>8750578</v>
      </c>
      <c r="C6" s="1">
        <v>3852583</v>
      </c>
      <c r="D6" s="2" t="s">
        <v>9</v>
      </c>
      <c r="E6" s="1">
        <f t="shared" si="0"/>
        <v>4897995</v>
      </c>
    </row>
    <row r="7" spans="1:5">
      <c r="A7">
        <v>2007</v>
      </c>
      <c r="B7" s="1">
        <v>8828066</v>
      </c>
      <c r="C7" s="1">
        <v>2309211</v>
      </c>
      <c r="D7" s="2" t="s">
        <v>10</v>
      </c>
      <c r="E7" s="1">
        <f t="shared" si="0"/>
        <v>6518855</v>
      </c>
    </row>
    <row r="8" spans="1:5">
      <c r="A8">
        <v>2006</v>
      </c>
      <c r="B8" s="1">
        <v>5846831</v>
      </c>
      <c r="C8" s="1">
        <v>1437415</v>
      </c>
      <c r="D8" s="2" t="s">
        <v>11</v>
      </c>
      <c r="E8" s="1">
        <f t="shared" si="0"/>
        <v>4409416</v>
      </c>
    </row>
    <row r="9" spans="1:5">
      <c r="A9">
        <v>2005</v>
      </c>
      <c r="B9" s="1">
        <v>2992671</v>
      </c>
      <c r="C9" s="1">
        <v>1411708</v>
      </c>
      <c r="D9" s="2" t="s">
        <v>12</v>
      </c>
      <c r="E9" s="1">
        <f t="shared" si="0"/>
        <v>1580963</v>
      </c>
    </row>
    <row r="10" spans="1:5">
      <c r="A10">
        <v>2004</v>
      </c>
      <c r="B10" s="1">
        <v>2651297</v>
      </c>
      <c r="C10" s="1">
        <v>855823</v>
      </c>
      <c r="D10" s="2" t="s">
        <v>13</v>
      </c>
      <c r="E10" s="1">
        <f t="shared" si="0"/>
        <v>1795474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Ценообразование</vt:lpstr>
      <vt:lpstr>Премии-выплаты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khmeleva</dc:creator>
  <cp:lastModifiedBy>khmeleva</cp:lastModifiedBy>
  <dcterms:created xsi:type="dcterms:W3CDTF">2013-04-04T13:18:04Z</dcterms:created>
  <dcterms:modified xsi:type="dcterms:W3CDTF">2013-04-05T13:54:48Z</dcterms:modified>
</cp:coreProperties>
</file>